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25" windowWidth="22800" windowHeight="12960" tabRatio="741" firstSheet="1" activeTab="1"/>
  </bookViews>
  <sheets>
    <sheet name="Mersen kertoimet1" sheetId="1" r:id="rId1"/>
    <sheet name="UL aR-fus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Ari Ristimaki</author>
  </authors>
  <commentList>
    <comment ref="C2" authorId="0">
      <text>
        <r>
          <rPr>
            <b/>
            <sz val="8"/>
            <rFont val="Tahoma"/>
            <family val="2"/>
          </rPr>
          <t>Ari Ristimaki:</t>
        </r>
        <r>
          <rPr>
            <sz val="8"/>
            <rFont val="Tahoma"/>
            <family val="2"/>
          </rPr>
          <t xml:space="preserve">
AFE AC current? Roughly around this value.</t>
        </r>
      </text>
    </comment>
    <comment ref="D2" authorId="0">
      <text>
        <r>
          <rPr>
            <b/>
            <sz val="8"/>
            <rFont val="Tahoma"/>
            <family val="2"/>
          </rPr>
          <t>Ari Ristimaki:</t>
        </r>
        <r>
          <rPr>
            <sz val="8"/>
            <rFont val="Tahoma"/>
            <family val="2"/>
          </rPr>
          <t xml:space="preserve">
DC-link current for the fuse</t>
        </r>
      </text>
    </comment>
  </commentList>
</comments>
</file>

<file path=xl/comments2.xml><?xml version="1.0" encoding="utf-8"?>
<comments xmlns="http://schemas.openxmlformats.org/spreadsheetml/2006/main">
  <authors>
    <author>luostma</author>
  </authors>
  <commentList>
    <comment ref="G23" authorId="0">
      <text>
        <r>
          <rPr>
            <b/>
            <sz val="8"/>
            <rFont val="Tahoma"/>
            <family val="2"/>
          </rPr>
          <t>luostma: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<sst xmlns="http://schemas.openxmlformats.org/spreadsheetml/2006/main" count="414" uniqueCount="170">
  <si>
    <t>Fuse Parameters</t>
  </si>
  <si>
    <t>Data sheet readings</t>
  </si>
  <si>
    <t>Cyclic factor (1min)</t>
  </si>
  <si>
    <t>Minimum</t>
  </si>
  <si>
    <t>Fuse details</t>
  </si>
  <si>
    <t>Losses with rated current</t>
  </si>
  <si>
    <t>Type</t>
  </si>
  <si>
    <t>Inverter efficiency</t>
  </si>
  <si>
    <t>Fuse size</t>
  </si>
  <si>
    <t># fuses in //</t>
  </si>
  <si>
    <t>A1</t>
  </si>
  <si>
    <t>Bv</t>
  </si>
  <si>
    <t>C1</t>
  </si>
  <si>
    <t>Cpe</t>
  </si>
  <si>
    <t>A'2</t>
  </si>
  <si>
    <t>including overload</t>
  </si>
  <si>
    <t>I [A] 1min</t>
  </si>
  <si>
    <t>&lt;0,26</t>
  </si>
  <si>
    <t>In fuse</t>
  </si>
  <si>
    <t xml:space="preserve">Un </t>
  </si>
  <si>
    <t>In</t>
  </si>
  <si>
    <t>I2t prearc</t>
  </si>
  <si>
    <t>I2t at Un</t>
  </si>
  <si>
    <t>Size</t>
  </si>
  <si>
    <t>Part number</t>
  </si>
  <si>
    <t>Data sheet</t>
  </si>
  <si>
    <t>per fuse [W]</t>
  </si>
  <si>
    <t>Ch64</t>
  </si>
  <si>
    <t>attached</t>
  </si>
  <si>
    <t>690 VAC</t>
  </si>
  <si>
    <t>Iac in fuse</t>
  </si>
  <si>
    <t>IAC</t>
  </si>
  <si>
    <t>IAC overload 30 s</t>
  </si>
  <si>
    <t>Rectifier I2t</t>
  </si>
  <si>
    <t>I2t at Uac=690V</t>
  </si>
  <si>
    <t>I2t 2 fuse in s.c. path</t>
  </si>
  <si>
    <t>Fuse designation</t>
  </si>
  <si>
    <r>
      <t>Ambient temperature (</t>
    </r>
    <r>
      <rPr>
        <b/>
        <sz val="10"/>
        <color indexed="8"/>
        <rFont val="Verdana"/>
        <family val="2"/>
      </rPr>
      <t>60C</t>
    </r>
    <r>
      <rPr>
        <sz val="10"/>
        <color theme="1"/>
        <rFont val="Verdana"/>
        <family val="2"/>
      </rPr>
      <t>)</t>
    </r>
  </si>
  <si>
    <t>0.7-1</t>
  </si>
  <si>
    <r>
      <t>Forced aircooling (</t>
    </r>
    <r>
      <rPr>
        <b/>
        <sz val="10"/>
        <color indexed="8"/>
        <rFont val="Verdana"/>
        <family val="2"/>
      </rPr>
      <t>3m/s</t>
    </r>
    <r>
      <rPr>
        <sz val="10"/>
        <color theme="1"/>
        <rFont val="Verdana"/>
        <family val="2"/>
      </rPr>
      <t>)</t>
    </r>
  </si>
  <si>
    <t>1-1.25</t>
  </si>
  <si>
    <t>Bus size derating (83&amp;84)</t>
  </si>
  <si>
    <t>0.8-1</t>
  </si>
  <si>
    <t>Typical factor for these fuses</t>
  </si>
  <si>
    <t>High Frequency derating (?)</t>
  </si>
  <si>
    <t>0.6-1</t>
  </si>
  <si>
    <t>"Concervative" rating including Switching Freq harmonics</t>
  </si>
  <si>
    <t>Cyclic loading with continuous cycle</t>
  </si>
  <si>
    <t>Continuous use, up to 12 stops per day.</t>
  </si>
  <si>
    <t>NX 820 6</t>
  </si>
  <si>
    <t>NX 1500 6</t>
  </si>
  <si>
    <t>170M7060</t>
  </si>
  <si>
    <t>-</t>
  </si>
  <si>
    <t>170M7640</t>
  </si>
  <si>
    <t>Taulukon ehdottamat 3 rinnan NXA08206; sulake 170M8607, 700 A</t>
  </si>
  <si>
    <t>Taulukon ehdottamat 3 rinnan NXA51006; sulake 170M8610, 1000 A</t>
  </si>
  <si>
    <t>Frame</t>
  </si>
  <si>
    <t>Voltage [V]</t>
  </si>
  <si>
    <t>A1 = sqrt(130 -60/130-30)</t>
  </si>
  <si>
    <t>130 on sulakkeen maksimi lämmönkesto, valmistaja ilmoittaa</t>
  </si>
  <si>
    <t>60 C on sulakkeen normaali lämpötilakäytön aikana, riippuu ilmankierrosta, asennuspaikasta.</t>
  </si>
  <si>
    <t>30 on ympäristön lämpötila, valmistaja määräämä</t>
  </si>
  <si>
    <t>380 -500</t>
  </si>
  <si>
    <t>J class HSJ 15 A</t>
  </si>
  <si>
    <t>J class HSJ 20 A</t>
  </si>
  <si>
    <t>J class HSJ 25 A</t>
  </si>
  <si>
    <t>J class HSJ 30 A</t>
  </si>
  <si>
    <t>J class HSJ 40 A</t>
  </si>
  <si>
    <t>J class HSJ 50 A</t>
  </si>
  <si>
    <t>J class HSJ 80 A</t>
  </si>
  <si>
    <t>J class HSJ 100 A</t>
  </si>
  <si>
    <t>J class HSJ 175 A</t>
  </si>
  <si>
    <t>J class HSJ 225 A</t>
  </si>
  <si>
    <t>J class HSJ 300 A</t>
  </si>
  <si>
    <t>J class HSJ 350 A</t>
  </si>
  <si>
    <t>J class HSJ 450 A</t>
  </si>
  <si>
    <t>Fuse switch</t>
  </si>
  <si>
    <t>OS 400J3</t>
  </si>
  <si>
    <t>OS 600J3</t>
  </si>
  <si>
    <t>OS 100GJ3</t>
  </si>
  <si>
    <t>OS 60GJ3</t>
  </si>
  <si>
    <t>OS Mini 30J3</t>
  </si>
  <si>
    <t>Minimum short circuit current</t>
  </si>
  <si>
    <t>Maximum short circuit current</t>
  </si>
  <si>
    <t>[kA]</t>
  </si>
  <si>
    <t>[A]</t>
  </si>
  <si>
    <t>MR4</t>
  </si>
  <si>
    <t>0003 2</t>
  </si>
  <si>
    <t>0004 2</t>
  </si>
  <si>
    <t>0006 2</t>
  </si>
  <si>
    <t>0008 2</t>
  </si>
  <si>
    <t>0011 2</t>
  </si>
  <si>
    <t>0012 2</t>
  </si>
  <si>
    <t>MR5</t>
  </si>
  <si>
    <t>0018 2</t>
  </si>
  <si>
    <t>0024 2</t>
  </si>
  <si>
    <t>0031 2</t>
  </si>
  <si>
    <t>MR6</t>
  </si>
  <si>
    <t>0048 2</t>
  </si>
  <si>
    <t>0062 2</t>
  </si>
  <si>
    <t>MR7</t>
  </si>
  <si>
    <t>0075 2</t>
  </si>
  <si>
    <t>0088 2</t>
  </si>
  <si>
    <t>0105 2</t>
  </si>
  <si>
    <t>MR8</t>
  </si>
  <si>
    <t>0140 2</t>
  </si>
  <si>
    <t>0170 2</t>
  </si>
  <si>
    <t>0205 2</t>
  </si>
  <si>
    <t>MR9</t>
  </si>
  <si>
    <t>0261 2</t>
  </si>
  <si>
    <t>0310 2</t>
  </si>
  <si>
    <t>208 - 240</t>
  </si>
  <si>
    <t>0003 5</t>
  </si>
  <si>
    <t>0004 5</t>
  </si>
  <si>
    <t>0005 5</t>
  </si>
  <si>
    <t>0008 5</t>
  </si>
  <si>
    <t>0009 5</t>
  </si>
  <si>
    <t>0012 5</t>
  </si>
  <si>
    <t>0016 5</t>
  </si>
  <si>
    <t>0023 5</t>
  </si>
  <si>
    <t>0031 5</t>
  </si>
  <si>
    <t>0038 5</t>
  </si>
  <si>
    <t>0046 5</t>
  </si>
  <si>
    <t>0061 5</t>
  </si>
  <si>
    <t>0072 5</t>
  </si>
  <si>
    <t>0087 5</t>
  </si>
  <si>
    <t>0105 5</t>
  </si>
  <si>
    <t>0140 5</t>
  </si>
  <si>
    <t>0170 5</t>
  </si>
  <si>
    <t>0205 5</t>
  </si>
  <si>
    <t>0261 5</t>
  </si>
  <si>
    <t>0310 5</t>
  </si>
  <si>
    <t>Overload cycles</t>
  </si>
  <si>
    <t>Fuses needed/pcs</t>
  </si>
  <si>
    <t>Fuse current</t>
  </si>
  <si>
    <t>J class HSJ 600 A</t>
  </si>
  <si>
    <t>J class HSJ 400 A</t>
  </si>
  <si>
    <t>525 - 690 V</t>
  </si>
  <si>
    <t>MR6A</t>
  </si>
  <si>
    <t>525 -690</t>
  </si>
  <si>
    <t>MR6B</t>
  </si>
  <si>
    <t>MR10</t>
  </si>
  <si>
    <t>J class HSJ 60 A</t>
  </si>
  <si>
    <t>J class HSJ 125 A</t>
  </si>
  <si>
    <t>J class HSJ 500 A</t>
  </si>
  <si>
    <t>208 - 240 V</t>
  </si>
  <si>
    <t>Vacon 100 AC fed aircooled. aR UL fuse selection table voltage classes 208 -240 V, 380-500 V and 525 - 690 V</t>
  </si>
  <si>
    <t>380 - 500 V</t>
  </si>
  <si>
    <t>0005 6</t>
  </si>
  <si>
    <t>0006 6</t>
  </si>
  <si>
    <t>0008 6</t>
  </si>
  <si>
    <t>0010 6</t>
  </si>
  <si>
    <t>0014 6</t>
  </si>
  <si>
    <t>0018 6</t>
  </si>
  <si>
    <t>0022 6</t>
  </si>
  <si>
    <t>0027 6</t>
  </si>
  <si>
    <t>0034 6</t>
  </si>
  <si>
    <t>0041 6</t>
  </si>
  <si>
    <t>0052 6</t>
  </si>
  <si>
    <t>0062 6</t>
  </si>
  <si>
    <t>0080 6</t>
  </si>
  <si>
    <t>0100 6</t>
  </si>
  <si>
    <t>0125 6</t>
  </si>
  <si>
    <t>0144 6</t>
  </si>
  <si>
    <t>0170 6</t>
  </si>
  <si>
    <t>0208 6</t>
  </si>
  <si>
    <t>0261 6</t>
  </si>
  <si>
    <t>0325 6</t>
  </si>
  <si>
    <t>0385 6</t>
  </si>
  <si>
    <t>0416 6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</si>
</sst>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51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/>
    </xf>
    <xf numFmtId="1" fontId="2" fillId="33" borderId="27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165" fontId="0" fillId="33" borderId="31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1" fontId="48" fillId="33" borderId="27" xfId="0" applyNumberFormat="1" applyFont="1" applyFill="1" applyBorder="1" applyAlignment="1">
      <alignment horizontal="center"/>
    </xf>
    <xf numFmtId="1" fontId="47" fillId="33" borderId="30" xfId="0" applyNumberFormat="1" applyFont="1" applyFill="1" applyBorder="1" applyAlignment="1">
      <alignment horizontal="center"/>
    </xf>
    <xf numFmtId="1" fontId="48" fillId="33" borderId="28" xfId="0" applyNumberFormat="1" applyFont="1" applyFill="1" applyBorder="1" applyAlignment="1">
      <alignment horizontal="center"/>
    </xf>
    <xf numFmtId="164" fontId="48" fillId="33" borderId="29" xfId="0" applyNumberFormat="1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165" fontId="48" fillId="33" borderId="30" xfId="0" applyNumberFormat="1" applyFont="1" applyFill="1" applyBorder="1" applyAlignment="1">
      <alignment horizontal="center"/>
    </xf>
    <xf numFmtId="3" fontId="48" fillId="33" borderId="31" xfId="0" applyNumberFormat="1" applyFont="1" applyFill="1" applyBorder="1" applyAlignment="1">
      <alignment horizontal="center"/>
    </xf>
    <xf numFmtId="2" fontId="48" fillId="33" borderId="31" xfId="0" applyNumberFormat="1" applyFont="1" applyFill="1" applyBorder="1" applyAlignment="1">
      <alignment horizontal="center"/>
    </xf>
    <xf numFmtId="165" fontId="47" fillId="33" borderId="31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0" fillId="0" borderId="0" xfId="0" applyBorder="1" applyAlignment="1" quotePrefix="1">
      <alignment/>
    </xf>
    <xf numFmtId="1" fontId="4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3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6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 quotePrefix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 quotePrefix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quotePrefix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2" fillId="0" borderId="12" xfId="0" applyNumberFormat="1" applyFont="1" applyFill="1" applyBorder="1" applyAlignment="1" quotePrefix="1">
      <alignment horizontal="center"/>
    </xf>
    <xf numFmtId="49" fontId="2" fillId="0" borderId="45" xfId="0" applyNumberFormat="1" applyFont="1" applyFill="1" applyBorder="1" applyAlignment="1" quotePrefix="1">
      <alignment horizontal="center"/>
    </xf>
    <xf numFmtId="49" fontId="2" fillId="0" borderId="17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2" fillId="0" borderId="49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1" fontId="2" fillId="0" borderId="34" xfId="0" applyNumberFormat="1" applyFont="1" applyBorder="1" applyAlignment="1" quotePrefix="1">
      <alignment horizontal="center" vertical="top"/>
    </xf>
    <xf numFmtId="1" fontId="2" fillId="0" borderId="13" xfId="0" applyNumberFormat="1" applyFont="1" applyBorder="1" applyAlignment="1" quotePrefix="1">
      <alignment horizontal="center" vertical="top"/>
    </xf>
    <xf numFmtId="1" fontId="2" fillId="0" borderId="35" xfId="0" applyNumberFormat="1" applyFont="1" applyBorder="1" applyAlignment="1" quotePrefix="1">
      <alignment horizontal="center" vertical="top"/>
    </xf>
    <xf numFmtId="1" fontId="2" fillId="0" borderId="33" xfId="0" applyNumberFormat="1" applyFont="1" applyBorder="1" applyAlignment="1" quotePrefix="1">
      <alignment horizontal="center" vertical="top"/>
    </xf>
    <xf numFmtId="1" fontId="2" fillId="0" borderId="24" xfId="0" applyNumberFormat="1" applyFont="1" applyBorder="1" applyAlignment="1" quotePrefix="1">
      <alignment horizontal="center" vertical="top"/>
    </xf>
    <xf numFmtId="1" fontId="2" fillId="0" borderId="36" xfId="0" applyNumberFormat="1" applyFont="1" applyBorder="1" applyAlignment="1" quotePrefix="1">
      <alignment horizontal="center" vertical="top"/>
    </xf>
    <xf numFmtId="1" fontId="2" fillId="0" borderId="37" xfId="0" applyNumberFormat="1" applyFont="1" applyBorder="1" applyAlignment="1" quotePrefix="1">
      <alignment horizontal="center" vertical="top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81</xdr:row>
      <xdr:rowOff>28575</xdr:rowOff>
    </xdr:from>
    <xdr:to>
      <xdr:col>9</xdr:col>
      <xdr:colOff>1943100</xdr:colOff>
      <xdr:row>92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439775"/>
          <a:ext cx="8020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7">
      <selection activeCell="G21" sqref="G21"/>
    </sheetView>
  </sheetViews>
  <sheetFormatPr defaultColWidth="9.00390625" defaultRowHeight="12.75"/>
  <cols>
    <col min="4" max="4" width="22.375" style="0" customWidth="1"/>
    <col min="5" max="5" width="18.00390625" style="0" customWidth="1"/>
    <col min="6" max="6" width="15.375" style="0" customWidth="1"/>
    <col min="8" max="8" width="12.125" style="0" customWidth="1"/>
    <col min="15" max="15" width="15.50390625" style="0" customWidth="1"/>
    <col min="16" max="17" width="18.375" style="0" customWidth="1"/>
    <col min="18" max="18" width="12.00390625" style="0" customWidth="1"/>
    <col min="19" max="19" width="11.50390625" style="0" customWidth="1"/>
    <col min="23" max="23" width="10.875" style="0" customWidth="1"/>
    <col min="24" max="24" width="17.875" style="0" customWidth="1"/>
    <col min="25" max="25" width="19.125" style="0" customWidth="1"/>
    <col min="26" max="26" width="10.00390625" style="0" customWidth="1"/>
    <col min="27" max="27" width="19.25390625" style="0" customWidth="1"/>
    <col min="28" max="28" width="16.125" style="0" customWidth="1"/>
  </cols>
  <sheetData>
    <row r="1" spans="1:30" ht="12.75">
      <c r="A1" s="1" t="s">
        <v>29</v>
      </c>
      <c r="B1" s="2"/>
      <c r="C1" s="3"/>
      <c r="D1" s="4"/>
      <c r="E1" s="3"/>
      <c r="F1" s="3"/>
      <c r="G1" s="3"/>
      <c r="H1" s="5"/>
      <c r="I1" s="170" t="s">
        <v>0</v>
      </c>
      <c r="J1" s="171"/>
      <c r="K1" s="171"/>
      <c r="L1" s="171"/>
      <c r="M1" s="171"/>
      <c r="N1" s="172"/>
      <c r="O1" s="6" t="s">
        <v>30</v>
      </c>
      <c r="P1" s="7" t="s">
        <v>1</v>
      </c>
      <c r="Q1" s="7" t="s">
        <v>2</v>
      </c>
      <c r="R1" s="7"/>
      <c r="S1" s="8" t="s">
        <v>3</v>
      </c>
      <c r="T1" s="173" t="s">
        <v>4</v>
      </c>
      <c r="U1" s="174"/>
      <c r="V1" s="174"/>
      <c r="W1" s="174"/>
      <c r="X1" s="174"/>
      <c r="Y1" s="174"/>
      <c r="Z1" s="174"/>
      <c r="AA1" s="174"/>
      <c r="AB1" s="174"/>
      <c r="AC1" s="175"/>
      <c r="AD1" s="6" t="s">
        <v>5</v>
      </c>
    </row>
    <row r="2" spans="1:30" ht="13.5" thickBot="1">
      <c r="A2" s="9"/>
      <c r="B2" s="10" t="s">
        <v>6</v>
      </c>
      <c r="C2" s="11"/>
      <c r="D2" s="12" t="s">
        <v>31</v>
      </c>
      <c r="E2" s="13" t="s">
        <v>32</v>
      </c>
      <c r="F2" s="14" t="s">
        <v>7</v>
      </c>
      <c r="G2" s="15" t="s">
        <v>8</v>
      </c>
      <c r="H2" s="13" t="s">
        <v>9</v>
      </c>
      <c r="I2" s="16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7"/>
      <c r="O2" s="18" t="s">
        <v>15</v>
      </c>
      <c r="P2" s="19" t="s">
        <v>16</v>
      </c>
      <c r="Q2" s="19" t="s">
        <v>17</v>
      </c>
      <c r="R2" s="19" t="s">
        <v>33</v>
      </c>
      <c r="S2" s="19" t="s">
        <v>18</v>
      </c>
      <c r="T2" s="19" t="s">
        <v>19</v>
      </c>
      <c r="U2" s="20" t="s">
        <v>20</v>
      </c>
      <c r="V2" s="20" t="s">
        <v>21</v>
      </c>
      <c r="W2" s="20" t="s">
        <v>22</v>
      </c>
      <c r="X2" s="36" t="s">
        <v>34</v>
      </c>
      <c r="Y2" s="36" t="s">
        <v>35</v>
      </c>
      <c r="Z2" s="20" t="s">
        <v>23</v>
      </c>
      <c r="AA2" s="20" t="s">
        <v>36</v>
      </c>
      <c r="AB2" s="20" t="s">
        <v>24</v>
      </c>
      <c r="AC2" s="21" t="s">
        <v>25</v>
      </c>
      <c r="AD2" s="22" t="s">
        <v>26</v>
      </c>
    </row>
    <row r="3" spans="1:30" ht="13.5" thickBot="1">
      <c r="A3" s="23" t="s">
        <v>27</v>
      </c>
      <c r="B3" s="24" t="s">
        <v>49</v>
      </c>
      <c r="C3" s="25"/>
      <c r="D3" s="37">
        <v>820</v>
      </c>
      <c r="E3" s="26">
        <f>1.1*D3</f>
        <v>902.0000000000001</v>
      </c>
      <c r="F3" s="27">
        <v>0.985</v>
      </c>
      <c r="G3" s="28">
        <v>84</v>
      </c>
      <c r="H3" s="28">
        <v>1</v>
      </c>
      <c r="I3" s="28">
        <v>0.837</v>
      </c>
      <c r="J3" s="28">
        <v>1.15</v>
      </c>
      <c r="K3" s="28">
        <v>0.9</v>
      </c>
      <c r="L3" s="28">
        <v>0.9</v>
      </c>
      <c r="M3" s="28">
        <v>0.8</v>
      </c>
      <c r="N3" s="29">
        <v>1</v>
      </c>
      <c r="O3" s="30">
        <f>SQRT((E3^2*2+(20*D3^2-2*E3^2))/20)*(1/H3)</f>
        <v>820</v>
      </c>
      <c r="P3" s="31">
        <v>3600</v>
      </c>
      <c r="Q3" s="32">
        <f>E3/P3/H3</f>
        <v>0.2505555555555556</v>
      </c>
      <c r="R3" s="31">
        <v>2196000</v>
      </c>
      <c r="S3" s="33">
        <f>+(O3*N3)/(I3*J3*K3*L3*M3)</f>
        <v>1314.6663537119446</v>
      </c>
      <c r="T3" s="34">
        <v>690</v>
      </c>
      <c r="U3" s="34">
        <v>1400</v>
      </c>
      <c r="V3" s="31">
        <v>205000</v>
      </c>
      <c r="W3" s="31">
        <v>1400000</v>
      </c>
      <c r="X3" s="31">
        <f>1*W3</f>
        <v>1400000</v>
      </c>
      <c r="Y3" s="31">
        <f>0.65*X3</f>
        <v>910000</v>
      </c>
      <c r="Z3" s="34">
        <v>4</v>
      </c>
      <c r="AA3" s="38" t="s">
        <v>51</v>
      </c>
      <c r="AB3" s="35"/>
      <c r="AC3" s="34" t="s">
        <v>28</v>
      </c>
      <c r="AD3" s="28" t="s">
        <v>52</v>
      </c>
    </row>
    <row r="4" spans="1:30" s="54" customFormat="1" ht="13.5" thickBot="1">
      <c r="A4" s="39" t="s">
        <v>27</v>
      </c>
      <c r="B4" s="40" t="s">
        <v>50</v>
      </c>
      <c r="C4" s="41"/>
      <c r="D4" s="42">
        <v>1500</v>
      </c>
      <c r="E4" s="43">
        <f>1.1*D4</f>
        <v>1650.0000000000002</v>
      </c>
      <c r="F4" s="44">
        <v>0.985</v>
      </c>
      <c r="G4" s="45">
        <v>84</v>
      </c>
      <c r="H4" s="45">
        <v>1</v>
      </c>
      <c r="I4" s="45">
        <v>0.837</v>
      </c>
      <c r="J4" s="45">
        <v>1.15</v>
      </c>
      <c r="K4" s="45">
        <v>0.9</v>
      </c>
      <c r="L4" s="45">
        <v>1</v>
      </c>
      <c r="M4" s="45">
        <v>0.8</v>
      </c>
      <c r="N4" s="46">
        <v>1</v>
      </c>
      <c r="O4" s="47">
        <f>SQRT((E4^2*2+(20*D4^2-2*E4^2))/20)*(1/H4)</f>
        <v>1500</v>
      </c>
      <c r="P4" s="48">
        <v>8500</v>
      </c>
      <c r="Q4" s="49">
        <f>E4/P4/H4</f>
        <v>0.19411764705882356</v>
      </c>
      <c r="R4" s="48">
        <v>2196000</v>
      </c>
      <c r="S4" s="50">
        <f>+(O4*N4)/(I4*J4*K4*L4*M4)</f>
        <v>2164.3897286721035</v>
      </c>
      <c r="T4" s="51">
        <v>1000</v>
      </c>
      <c r="U4" s="51">
        <v>2500</v>
      </c>
      <c r="V4" s="48">
        <v>300000</v>
      </c>
      <c r="W4" s="48">
        <v>18000000</v>
      </c>
      <c r="X4" s="48">
        <f>0.7*W4</f>
        <v>12600000</v>
      </c>
      <c r="Y4" s="48">
        <f>0.65*X4</f>
        <v>8190000</v>
      </c>
      <c r="Z4" s="51">
        <v>4</v>
      </c>
      <c r="AA4" s="52" t="s">
        <v>53</v>
      </c>
      <c r="AB4" s="53"/>
      <c r="AC4" s="51" t="s">
        <v>28</v>
      </c>
      <c r="AD4" s="45">
        <v>340</v>
      </c>
    </row>
    <row r="6" spans="2:14" ht="12.75">
      <c r="B6" s="55"/>
      <c r="C6" s="56"/>
      <c r="D6" s="56"/>
      <c r="E6" s="56"/>
      <c r="F6" s="55"/>
      <c r="G6" s="56"/>
      <c r="H6" s="56"/>
      <c r="I6" s="57" t="s">
        <v>10</v>
      </c>
      <c r="J6" t="s">
        <v>37</v>
      </c>
      <c r="M6" t="s">
        <v>38</v>
      </c>
      <c r="N6" s="58">
        <v>0.837</v>
      </c>
    </row>
    <row r="7" spans="2:14" ht="12.75">
      <c r="B7" s="56"/>
      <c r="C7" s="56"/>
      <c r="D7" s="62"/>
      <c r="E7" s="56"/>
      <c r="F7" s="56"/>
      <c r="G7" s="56"/>
      <c r="H7" s="56"/>
      <c r="I7" s="57" t="s">
        <v>11</v>
      </c>
      <c r="J7" t="s">
        <v>39</v>
      </c>
      <c r="L7" s="59"/>
      <c r="M7" s="59" t="s">
        <v>40</v>
      </c>
      <c r="N7" s="58">
        <v>1.15</v>
      </c>
    </row>
    <row r="8" spans="2:15" ht="12.75">
      <c r="B8" s="56"/>
      <c r="C8" s="56"/>
      <c r="D8" s="56"/>
      <c r="E8" s="56"/>
      <c r="F8" s="56"/>
      <c r="G8" s="56"/>
      <c r="H8" s="56"/>
      <c r="I8" s="57" t="s">
        <v>12</v>
      </c>
      <c r="J8" t="s">
        <v>41</v>
      </c>
      <c r="M8" t="s">
        <v>42</v>
      </c>
      <c r="N8" s="58">
        <v>0.9</v>
      </c>
      <c r="O8" t="s">
        <v>43</v>
      </c>
    </row>
    <row r="9" spans="6:15" ht="12.75">
      <c r="F9" s="60"/>
      <c r="G9" s="61"/>
      <c r="H9" s="56"/>
      <c r="I9" s="57" t="s">
        <v>13</v>
      </c>
      <c r="J9" t="s">
        <v>44</v>
      </c>
      <c r="M9" t="s">
        <v>45</v>
      </c>
      <c r="N9" s="58">
        <v>0.85</v>
      </c>
      <c r="O9" t="s">
        <v>46</v>
      </c>
    </row>
    <row r="10" spans="6:15" ht="12.75">
      <c r="F10" s="56"/>
      <c r="G10" s="56"/>
      <c r="H10" s="56"/>
      <c r="I10" s="57" t="s">
        <v>14</v>
      </c>
      <c r="J10" t="s">
        <v>47</v>
      </c>
      <c r="M10" t="s">
        <v>45</v>
      </c>
      <c r="N10" s="58">
        <v>0.8</v>
      </c>
      <c r="O10" t="s">
        <v>48</v>
      </c>
    </row>
    <row r="13" ht="12.75">
      <c r="B13" t="s">
        <v>54</v>
      </c>
    </row>
    <row r="14" spans="2:9" ht="12.75">
      <c r="B14" t="s">
        <v>55</v>
      </c>
      <c r="I14" t="s">
        <v>58</v>
      </c>
    </row>
    <row r="16" ht="12.75">
      <c r="I16" t="s">
        <v>59</v>
      </c>
    </row>
    <row r="17" ht="12.75">
      <c r="I17" t="s">
        <v>60</v>
      </c>
    </row>
    <row r="18" ht="12.75">
      <c r="I18" t="s">
        <v>61</v>
      </c>
    </row>
  </sheetData>
  <sheetProtection/>
  <mergeCells count="2">
    <mergeCell ref="I1:N1"/>
    <mergeCell ref="T1:AC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tabSelected="1" zoomScale="90" zoomScaleNormal="90" zoomScalePageLayoutView="0" workbookViewId="0" topLeftCell="A43">
      <pane xSplit="3" topLeftCell="F1" activePane="topRight" state="frozen"/>
      <selection pane="topLeft" activeCell="A1" sqref="A1"/>
      <selection pane="topRight" activeCell="C57" sqref="C57:C78"/>
    </sheetView>
  </sheetViews>
  <sheetFormatPr defaultColWidth="9.00390625" defaultRowHeight="12.75"/>
  <cols>
    <col min="2" max="2" width="22.375" style="0" customWidth="1"/>
    <col min="3" max="3" width="23.375" style="0" customWidth="1"/>
    <col min="4" max="6" width="15.625" style="0" customWidth="1"/>
    <col min="7" max="7" width="21.875" style="0" customWidth="1"/>
    <col min="8" max="8" width="16.125" style="0" customWidth="1"/>
    <col min="9" max="9" width="33.125" style="0" customWidth="1"/>
    <col min="10" max="10" width="28.875" style="0" customWidth="1"/>
  </cols>
  <sheetData>
    <row r="2" spans="2:11" ht="18">
      <c r="B2" s="83" t="s">
        <v>146</v>
      </c>
      <c r="C2" s="84"/>
      <c r="D2" s="84"/>
      <c r="E2" s="84"/>
      <c r="F2" s="84"/>
      <c r="G2" s="102"/>
      <c r="H2" s="102"/>
      <c r="I2" s="102"/>
      <c r="J2" s="102"/>
      <c r="K2" s="102"/>
    </row>
    <row r="3" spans="2:3" ht="12.75">
      <c r="B3" s="71"/>
      <c r="C3" s="36"/>
    </row>
    <row r="4" ht="13.5" thickBot="1">
      <c r="B4" s="162" t="s">
        <v>145</v>
      </c>
    </row>
    <row r="5" spans="2:10" ht="12.75">
      <c r="B5" s="63" t="s">
        <v>56</v>
      </c>
      <c r="C5" s="63" t="s">
        <v>6</v>
      </c>
      <c r="D5" s="63" t="s">
        <v>57</v>
      </c>
      <c r="E5" s="112" t="s">
        <v>134</v>
      </c>
      <c r="F5" s="104" t="s">
        <v>133</v>
      </c>
      <c r="G5" s="6" t="s">
        <v>36</v>
      </c>
      <c r="H5" s="6" t="s">
        <v>76</v>
      </c>
      <c r="I5" s="91" t="s">
        <v>82</v>
      </c>
      <c r="J5" s="6" t="s">
        <v>83</v>
      </c>
    </row>
    <row r="6" spans="2:10" ht="13.5" thickBot="1">
      <c r="B6" s="64"/>
      <c r="C6" s="64"/>
      <c r="D6" s="64"/>
      <c r="E6" s="113" t="s">
        <v>85</v>
      </c>
      <c r="F6" s="105"/>
      <c r="G6" s="86"/>
      <c r="H6" s="86"/>
      <c r="I6" s="85" t="s">
        <v>85</v>
      </c>
      <c r="J6" s="85" t="s">
        <v>84</v>
      </c>
    </row>
    <row r="7" spans="2:10" ht="12.75">
      <c r="B7" s="92" t="s">
        <v>86</v>
      </c>
      <c r="C7" s="93" t="s">
        <v>87</v>
      </c>
      <c r="D7" s="68" t="s">
        <v>111</v>
      </c>
      <c r="E7" s="110">
        <v>15</v>
      </c>
      <c r="F7" s="106">
        <v>3</v>
      </c>
      <c r="G7" s="81" t="s">
        <v>63</v>
      </c>
      <c r="H7" s="81" t="s">
        <v>81</v>
      </c>
      <c r="I7" s="81">
        <v>100</v>
      </c>
      <c r="J7" s="81">
        <v>100</v>
      </c>
    </row>
    <row r="8" spans="2:10" ht="12.75">
      <c r="B8" s="94" t="s">
        <v>86</v>
      </c>
      <c r="C8" s="95" t="s">
        <v>88</v>
      </c>
      <c r="D8" s="67" t="s">
        <v>111</v>
      </c>
      <c r="E8" s="109">
        <v>15</v>
      </c>
      <c r="F8" s="107">
        <v>3</v>
      </c>
      <c r="G8" s="66" t="s">
        <v>63</v>
      </c>
      <c r="H8" s="66" t="s">
        <v>81</v>
      </c>
      <c r="I8" s="66">
        <v>100</v>
      </c>
      <c r="J8" s="66">
        <v>100</v>
      </c>
    </row>
    <row r="9" spans="2:10" ht="12.75">
      <c r="B9" s="94" t="s">
        <v>86</v>
      </c>
      <c r="C9" s="95" t="s">
        <v>89</v>
      </c>
      <c r="D9" s="67" t="s">
        <v>111</v>
      </c>
      <c r="E9" s="109">
        <v>15</v>
      </c>
      <c r="F9" s="107">
        <v>3</v>
      </c>
      <c r="G9" s="66" t="s">
        <v>63</v>
      </c>
      <c r="H9" s="66" t="s">
        <v>81</v>
      </c>
      <c r="I9" s="66">
        <v>100</v>
      </c>
      <c r="J9" s="66">
        <v>100</v>
      </c>
    </row>
    <row r="10" spans="2:10" ht="12.75">
      <c r="B10" s="94" t="s">
        <v>86</v>
      </c>
      <c r="C10" s="95" t="s">
        <v>90</v>
      </c>
      <c r="D10" s="67" t="s">
        <v>111</v>
      </c>
      <c r="E10" s="109">
        <v>20</v>
      </c>
      <c r="F10" s="107">
        <v>3</v>
      </c>
      <c r="G10" s="66" t="s">
        <v>64</v>
      </c>
      <c r="H10" s="66" t="s">
        <v>81</v>
      </c>
      <c r="I10" s="89">
        <v>140</v>
      </c>
      <c r="J10" s="66">
        <v>100</v>
      </c>
    </row>
    <row r="11" spans="2:10" ht="12.75">
      <c r="B11" s="94" t="s">
        <v>86</v>
      </c>
      <c r="C11" s="95" t="s">
        <v>91</v>
      </c>
      <c r="D11" s="67" t="s">
        <v>111</v>
      </c>
      <c r="E11" s="109">
        <v>25</v>
      </c>
      <c r="F11" s="107">
        <v>3</v>
      </c>
      <c r="G11" s="114" t="s">
        <v>65</v>
      </c>
      <c r="H11" s="114" t="s">
        <v>81</v>
      </c>
      <c r="I11" s="114">
        <v>200</v>
      </c>
      <c r="J11" s="114">
        <v>100</v>
      </c>
    </row>
    <row r="12" spans="2:10" ht="13.5" thickBot="1">
      <c r="B12" s="96" t="s">
        <v>86</v>
      </c>
      <c r="C12" s="97" t="s">
        <v>92</v>
      </c>
      <c r="D12" s="70" t="s">
        <v>111</v>
      </c>
      <c r="E12" s="108">
        <v>25</v>
      </c>
      <c r="F12" s="108">
        <v>3</v>
      </c>
      <c r="G12" s="87" t="s">
        <v>65</v>
      </c>
      <c r="H12" s="87" t="s">
        <v>81</v>
      </c>
      <c r="I12" s="87">
        <v>200</v>
      </c>
      <c r="J12" s="87">
        <v>100</v>
      </c>
    </row>
    <row r="13" spans="2:10" ht="12.75">
      <c r="B13" s="92" t="s">
        <v>93</v>
      </c>
      <c r="C13" s="93" t="s">
        <v>94</v>
      </c>
      <c r="D13" s="68" t="s">
        <v>111</v>
      </c>
      <c r="E13" s="110">
        <v>30</v>
      </c>
      <c r="F13" s="106">
        <v>3</v>
      </c>
      <c r="G13" s="81" t="s">
        <v>66</v>
      </c>
      <c r="H13" s="66" t="s">
        <v>80</v>
      </c>
      <c r="I13" s="81">
        <v>280</v>
      </c>
      <c r="J13" s="81">
        <v>100</v>
      </c>
    </row>
    <row r="14" spans="2:10" ht="12.75">
      <c r="B14" s="94" t="s">
        <v>93</v>
      </c>
      <c r="C14" s="95" t="s">
        <v>95</v>
      </c>
      <c r="D14" s="67" t="s">
        <v>111</v>
      </c>
      <c r="E14" s="109">
        <v>40</v>
      </c>
      <c r="F14" s="107">
        <v>3</v>
      </c>
      <c r="G14" s="66" t="s">
        <v>67</v>
      </c>
      <c r="H14" s="66" t="s">
        <v>80</v>
      </c>
      <c r="I14" s="66">
        <v>350</v>
      </c>
      <c r="J14" s="66">
        <v>100</v>
      </c>
    </row>
    <row r="15" spans="2:10" ht="13.5" thickBot="1">
      <c r="B15" s="96" t="s">
        <v>93</v>
      </c>
      <c r="C15" s="97" t="s">
        <v>96</v>
      </c>
      <c r="D15" s="70" t="s">
        <v>111</v>
      </c>
      <c r="E15" s="108">
        <v>50</v>
      </c>
      <c r="F15" s="15">
        <v>3</v>
      </c>
      <c r="G15" s="87" t="s">
        <v>68</v>
      </c>
      <c r="H15" s="87" t="s">
        <v>80</v>
      </c>
      <c r="I15" s="87">
        <v>400</v>
      </c>
      <c r="J15" s="87">
        <v>100</v>
      </c>
    </row>
    <row r="16" spans="2:10" s="82" customFormat="1" ht="12.75">
      <c r="B16" s="92" t="s">
        <v>97</v>
      </c>
      <c r="C16" s="93" t="s">
        <v>98</v>
      </c>
      <c r="D16" s="68" t="s">
        <v>111</v>
      </c>
      <c r="E16" s="110">
        <v>80</v>
      </c>
      <c r="F16" s="120">
        <v>3</v>
      </c>
      <c r="G16" s="88" t="s">
        <v>69</v>
      </c>
      <c r="H16" s="114" t="s">
        <v>79</v>
      </c>
      <c r="I16" s="88">
        <v>720</v>
      </c>
      <c r="J16" s="88">
        <v>100</v>
      </c>
    </row>
    <row r="17" spans="2:10" ht="13.5" thickBot="1">
      <c r="B17" s="96" t="s">
        <v>97</v>
      </c>
      <c r="C17" s="97" t="s">
        <v>99</v>
      </c>
      <c r="D17" s="131" t="s">
        <v>111</v>
      </c>
      <c r="E17" s="108">
        <v>100</v>
      </c>
      <c r="F17" s="15">
        <v>3</v>
      </c>
      <c r="G17" s="114" t="s">
        <v>70</v>
      </c>
      <c r="H17" s="114" t="s">
        <v>79</v>
      </c>
      <c r="I17" s="114">
        <v>1100</v>
      </c>
      <c r="J17" s="114">
        <v>100</v>
      </c>
    </row>
    <row r="18" spans="2:10" ht="12.75">
      <c r="B18" s="92" t="s">
        <v>100</v>
      </c>
      <c r="C18" s="93" t="s">
        <v>101</v>
      </c>
      <c r="D18" s="68" t="s">
        <v>111</v>
      </c>
      <c r="E18" s="110">
        <v>175</v>
      </c>
      <c r="F18" s="106">
        <v>3</v>
      </c>
      <c r="G18" s="81" t="s">
        <v>71</v>
      </c>
      <c r="H18" s="63" t="s">
        <v>77</v>
      </c>
      <c r="I18" s="81">
        <v>1900</v>
      </c>
      <c r="J18" s="81">
        <v>100</v>
      </c>
    </row>
    <row r="19" spans="2:10" ht="12.75">
      <c r="B19" s="94" t="s">
        <v>100</v>
      </c>
      <c r="C19" s="95" t="s">
        <v>102</v>
      </c>
      <c r="D19" s="69" t="s">
        <v>111</v>
      </c>
      <c r="E19" s="109">
        <v>225</v>
      </c>
      <c r="F19" s="109">
        <v>3</v>
      </c>
      <c r="G19" s="64" t="s">
        <v>72</v>
      </c>
      <c r="H19" s="114" t="s">
        <v>77</v>
      </c>
      <c r="I19" s="64">
        <v>2600</v>
      </c>
      <c r="J19" s="64">
        <v>100</v>
      </c>
    </row>
    <row r="20" spans="2:10" ht="13.5" thickBot="1">
      <c r="B20" s="96" t="s">
        <v>100</v>
      </c>
      <c r="C20" s="97" t="s">
        <v>103</v>
      </c>
      <c r="D20" s="131" t="s">
        <v>111</v>
      </c>
      <c r="E20" s="108">
        <v>225</v>
      </c>
      <c r="F20" s="108">
        <v>3</v>
      </c>
      <c r="G20" s="87" t="s">
        <v>72</v>
      </c>
      <c r="H20" s="87" t="s">
        <v>77</v>
      </c>
      <c r="I20" s="87">
        <v>2600</v>
      </c>
      <c r="J20" s="87">
        <v>100</v>
      </c>
    </row>
    <row r="21" spans="2:10" ht="12.75">
      <c r="B21" s="92" t="s">
        <v>104</v>
      </c>
      <c r="C21" s="93" t="s">
        <v>105</v>
      </c>
      <c r="D21" s="68" t="s">
        <v>111</v>
      </c>
      <c r="E21" s="110">
        <v>350</v>
      </c>
      <c r="F21" s="110">
        <v>3</v>
      </c>
      <c r="G21" s="81" t="s">
        <v>74</v>
      </c>
      <c r="H21" s="81" t="s">
        <v>77</v>
      </c>
      <c r="I21" s="81">
        <v>4000</v>
      </c>
      <c r="J21" s="81">
        <v>100</v>
      </c>
    </row>
    <row r="22" spans="2:10" ht="12.75">
      <c r="B22" s="94" t="s">
        <v>104</v>
      </c>
      <c r="C22" s="95" t="s">
        <v>106</v>
      </c>
      <c r="D22" s="69" t="s">
        <v>111</v>
      </c>
      <c r="E22" s="109">
        <v>350</v>
      </c>
      <c r="F22" s="109">
        <v>3</v>
      </c>
      <c r="G22" s="66" t="s">
        <v>74</v>
      </c>
      <c r="H22" s="66" t="s">
        <v>77</v>
      </c>
      <c r="I22" s="66">
        <v>4000</v>
      </c>
      <c r="J22" s="66">
        <v>100</v>
      </c>
    </row>
    <row r="23" spans="2:10" ht="13.5" thickBot="1">
      <c r="B23" s="96" t="s">
        <v>104</v>
      </c>
      <c r="C23" s="97" t="s">
        <v>107</v>
      </c>
      <c r="D23" s="70" t="s">
        <v>111</v>
      </c>
      <c r="E23" s="108">
        <v>400</v>
      </c>
      <c r="F23" s="108">
        <v>3</v>
      </c>
      <c r="G23" s="117" t="s">
        <v>136</v>
      </c>
      <c r="H23" s="64" t="s">
        <v>77</v>
      </c>
      <c r="I23" s="117">
        <v>5200</v>
      </c>
      <c r="J23" s="64">
        <v>100</v>
      </c>
    </row>
    <row r="24" spans="2:10" ht="12.75">
      <c r="B24" s="98" t="s">
        <v>108</v>
      </c>
      <c r="C24" s="99" t="s">
        <v>109</v>
      </c>
      <c r="D24" s="132" t="s">
        <v>111</v>
      </c>
      <c r="E24" s="111">
        <v>450</v>
      </c>
      <c r="F24" s="111">
        <v>3</v>
      </c>
      <c r="G24" s="81" t="s">
        <v>75</v>
      </c>
      <c r="H24" s="81" t="s">
        <v>78</v>
      </c>
      <c r="I24" s="81">
        <v>6000</v>
      </c>
      <c r="J24" s="81">
        <v>100</v>
      </c>
    </row>
    <row r="25" spans="2:10" ht="13.5" thickBot="1">
      <c r="B25" s="100" t="s">
        <v>108</v>
      </c>
      <c r="C25" s="97" t="s">
        <v>110</v>
      </c>
      <c r="D25" s="70" t="s">
        <v>111</v>
      </c>
      <c r="E25" s="108">
        <v>600</v>
      </c>
      <c r="F25" s="108">
        <v>3</v>
      </c>
      <c r="G25" s="90" t="s">
        <v>135</v>
      </c>
      <c r="H25" s="87" t="s">
        <v>78</v>
      </c>
      <c r="I25" s="90">
        <v>7900</v>
      </c>
      <c r="J25" s="87">
        <v>100</v>
      </c>
    </row>
    <row r="26" spans="2:10" ht="12.75">
      <c r="B26" s="133"/>
      <c r="C26" s="134"/>
      <c r="D26" s="133"/>
      <c r="E26" s="133"/>
      <c r="F26" s="133"/>
      <c r="G26" s="135"/>
      <c r="H26" s="36"/>
      <c r="I26" s="135"/>
      <c r="J26" s="36"/>
    </row>
    <row r="27" spans="2:10" ht="12.75">
      <c r="B27" s="133"/>
      <c r="C27" s="134"/>
      <c r="D27" s="133"/>
      <c r="E27" s="133"/>
      <c r="F27" s="133"/>
      <c r="G27" s="135"/>
      <c r="H27" s="36"/>
      <c r="I27" s="135"/>
      <c r="J27" s="36"/>
    </row>
    <row r="28" spans="2:3" ht="13.5" thickBot="1">
      <c r="B28" s="138" t="s">
        <v>147</v>
      </c>
      <c r="C28" s="36"/>
    </row>
    <row r="29" spans="2:10" ht="12.75">
      <c r="B29" s="63" t="s">
        <v>56</v>
      </c>
      <c r="C29" s="63" t="s">
        <v>6</v>
      </c>
      <c r="D29" s="63" t="s">
        <v>57</v>
      </c>
      <c r="E29" s="112" t="s">
        <v>134</v>
      </c>
      <c r="F29" s="104" t="s">
        <v>133</v>
      </c>
      <c r="G29" s="6" t="s">
        <v>36</v>
      </c>
      <c r="H29" s="6" t="s">
        <v>76</v>
      </c>
      <c r="I29" s="91" t="s">
        <v>82</v>
      </c>
      <c r="J29" s="6" t="s">
        <v>83</v>
      </c>
    </row>
    <row r="30" spans="2:10" ht="13.5" thickBot="1">
      <c r="B30" s="161"/>
      <c r="C30" s="64"/>
      <c r="D30" s="64"/>
      <c r="E30" s="113" t="s">
        <v>85</v>
      </c>
      <c r="F30" s="105"/>
      <c r="G30" s="86"/>
      <c r="H30" s="86"/>
      <c r="I30" s="85" t="s">
        <v>85</v>
      </c>
      <c r="J30" s="85" t="s">
        <v>84</v>
      </c>
    </row>
    <row r="31" spans="2:10" ht="12.75">
      <c r="B31" s="92" t="s">
        <v>86</v>
      </c>
      <c r="C31" s="121" t="s">
        <v>112</v>
      </c>
      <c r="D31" s="76" t="s">
        <v>62</v>
      </c>
      <c r="E31" s="125">
        <v>15</v>
      </c>
      <c r="F31" s="106">
        <v>3</v>
      </c>
      <c r="G31" s="81" t="s">
        <v>63</v>
      </c>
      <c r="H31" s="81" t="s">
        <v>81</v>
      </c>
      <c r="I31" s="88">
        <v>100</v>
      </c>
      <c r="J31" s="81">
        <v>100</v>
      </c>
    </row>
    <row r="32" spans="2:10" ht="12.75">
      <c r="B32" s="94" t="s">
        <v>86</v>
      </c>
      <c r="C32" s="122" t="s">
        <v>113</v>
      </c>
      <c r="D32" s="77" t="s">
        <v>62</v>
      </c>
      <c r="E32" s="126">
        <v>15</v>
      </c>
      <c r="F32" s="107">
        <v>3</v>
      </c>
      <c r="G32" s="66" t="s">
        <v>63</v>
      </c>
      <c r="H32" s="66" t="s">
        <v>81</v>
      </c>
      <c r="I32" s="89">
        <v>100</v>
      </c>
      <c r="J32" s="66">
        <v>100</v>
      </c>
    </row>
    <row r="33" spans="2:10" ht="12.75">
      <c r="B33" s="94" t="s">
        <v>86</v>
      </c>
      <c r="C33" s="122" t="s">
        <v>114</v>
      </c>
      <c r="D33" s="77" t="s">
        <v>62</v>
      </c>
      <c r="E33" s="126">
        <v>15</v>
      </c>
      <c r="F33" s="107">
        <v>3</v>
      </c>
      <c r="G33" s="66" t="s">
        <v>63</v>
      </c>
      <c r="H33" s="66" t="s">
        <v>81</v>
      </c>
      <c r="I33" s="89">
        <v>100</v>
      </c>
      <c r="J33" s="66">
        <v>100</v>
      </c>
    </row>
    <row r="34" spans="2:10" ht="12.75">
      <c r="B34" s="94" t="s">
        <v>86</v>
      </c>
      <c r="C34" s="122" t="s">
        <v>115</v>
      </c>
      <c r="D34" s="77" t="s">
        <v>62</v>
      </c>
      <c r="E34" s="126">
        <v>20</v>
      </c>
      <c r="F34" s="107">
        <v>3</v>
      </c>
      <c r="G34" s="66" t="s">
        <v>64</v>
      </c>
      <c r="H34" s="66" t="s">
        <v>81</v>
      </c>
      <c r="I34" s="89">
        <v>140</v>
      </c>
      <c r="J34" s="66">
        <v>100</v>
      </c>
    </row>
    <row r="35" spans="2:10" ht="12.75">
      <c r="B35" s="94" t="s">
        <v>86</v>
      </c>
      <c r="C35" s="122" t="s">
        <v>116</v>
      </c>
      <c r="D35" s="79" t="s">
        <v>62</v>
      </c>
      <c r="E35" s="126">
        <v>25</v>
      </c>
      <c r="F35" s="107">
        <v>3</v>
      </c>
      <c r="G35" s="66" t="s">
        <v>65</v>
      </c>
      <c r="H35" s="66" t="s">
        <v>81</v>
      </c>
      <c r="I35" s="89">
        <v>200</v>
      </c>
      <c r="J35" s="66">
        <v>100</v>
      </c>
    </row>
    <row r="36" spans="2:10" ht="13.5" thickBot="1">
      <c r="B36" s="96" t="s">
        <v>86</v>
      </c>
      <c r="C36" s="123" t="s">
        <v>117</v>
      </c>
      <c r="D36" s="80" t="s">
        <v>62</v>
      </c>
      <c r="E36" s="127">
        <v>25</v>
      </c>
      <c r="F36" s="108">
        <v>3</v>
      </c>
      <c r="G36" s="114" t="s">
        <v>65</v>
      </c>
      <c r="H36" s="114" t="s">
        <v>81</v>
      </c>
      <c r="I36" s="119">
        <v>200</v>
      </c>
      <c r="J36" s="114">
        <v>100</v>
      </c>
    </row>
    <row r="37" spans="2:10" s="82" customFormat="1" ht="12.75">
      <c r="B37" s="92" t="s">
        <v>93</v>
      </c>
      <c r="C37" s="121" t="s">
        <v>118</v>
      </c>
      <c r="D37" s="129" t="s">
        <v>62</v>
      </c>
      <c r="E37" s="125">
        <v>40</v>
      </c>
      <c r="F37" s="106">
        <v>3</v>
      </c>
      <c r="G37" s="88" t="s">
        <v>67</v>
      </c>
      <c r="H37" s="88" t="s">
        <v>80</v>
      </c>
      <c r="I37" s="88">
        <v>350</v>
      </c>
      <c r="J37" s="88">
        <v>100</v>
      </c>
    </row>
    <row r="38" spans="2:10" s="82" customFormat="1" ht="12.75">
      <c r="B38" s="94" t="s">
        <v>93</v>
      </c>
      <c r="C38" s="122" t="s">
        <v>119</v>
      </c>
      <c r="D38" s="75" t="s">
        <v>62</v>
      </c>
      <c r="E38" s="126">
        <v>40</v>
      </c>
      <c r="F38" s="107">
        <v>3</v>
      </c>
      <c r="G38" s="89" t="s">
        <v>67</v>
      </c>
      <c r="H38" s="89" t="s">
        <v>80</v>
      </c>
      <c r="I38" s="89">
        <v>350</v>
      </c>
      <c r="J38" s="89">
        <v>100</v>
      </c>
    </row>
    <row r="39" spans="2:10" s="82" customFormat="1" ht="13.5" thickBot="1">
      <c r="B39" s="96" t="s">
        <v>93</v>
      </c>
      <c r="C39" s="123" t="s">
        <v>120</v>
      </c>
      <c r="D39" s="130" t="s">
        <v>62</v>
      </c>
      <c r="E39" s="127">
        <v>50</v>
      </c>
      <c r="F39" s="15">
        <v>3</v>
      </c>
      <c r="G39" s="87" t="s">
        <v>68</v>
      </c>
      <c r="H39" s="87" t="s">
        <v>80</v>
      </c>
      <c r="I39" s="87">
        <v>400</v>
      </c>
      <c r="J39" s="87">
        <v>100</v>
      </c>
    </row>
    <row r="40" spans="2:10" ht="12.75">
      <c r="B40" s="92" t="s">
        <v>97</v>
      </c>
      <c r="C40" s="121" t="s">
        <v>121</v>
      </c>
      <c r="D40" s="76" t="s">
        <v>62</v>
      </c>
      <c r="E40" s="125">
        <v>80</v>
      </c>
      <c r="F40" s="106">
        <v>3</v>
      </c>
      <c r="G40" s="81" t="s">
        <v>69</v>
      </c>
      <c r="H40" s="81" t="s">
        <v>79</v>
      </c>
      <c r="I40" s="88">
        <v>720</v>
      </c>
      <c r="J40" s="81">
        <v>100</v>
      </c>
    </row>
    <row r="41" spans="2:10" ht="12.75">
      <c r="B41" s="94" t="s">
        <v>97</v>
      </c>
      <c r="C41" s="122" t="s">
        <v>122</v>
      </c>
      <c r="D41" s="78" t="s">
        <v>62</v>
      </c>
      <c r="E41" s="126">
        <v>80</v>
      </c>
      <c r="F41" s="107">
        <v>3</v>
      </c>
      <c r="G41" s="66" t="s">
        <v>69</v>
      </c>
      <c r="H41" s="66" t="s">
        <v>79</v>
      </c>
      <c r="I41" s="89">
        <v>720</v>
      </c>
      <c r="J41" s="66">
        <v>100</v>
      </c>
    </row>
    <row r="42" spans="2:10" ht="13.5" thickBot="1">
      <c r="B42" s="96" t="s">
        <v>97</v>
      </c>
      <c r="C42" s="123" t="s">
        <v>123</v>
      </c>
      <c r="D42" s="128" t="s">
        <v>62</v>
      </c>
      <c r="E42" s="127">
        <v>100</v>
      </c>
      <c r="F42" s="15">
        <v>3</v>
      </c>
      <c r="G42" s="64" t="s">
        <v>70</v>
      </c>
      <c r="H42" s="64" t="s">
        <v>79</v>
      </c>
      <c r="I42" s="117">
        <v>1100</v>
      </c>
      <c r="J42" s="64">
        <v>100</v>
      </c>
    </row>
    <row r="43" spans="2:10" ht="12.75">
      <c r="B43" s="92" t="s">
        <v>100</v>
      </c>
      <c r="C43" s="121" t="s">
        <v>124</v>
      </c>
      <c r="D43" s="129" t="s">
        <v>62</v>
      </c>
      <c r="E43" s="125">
        <v>175</v>
      </c>
      <c r="F43" s="110">
        <v>3</v>
      </c>
      <c r="G43" s="81" t="s">
        <v>71</v>
      </c>
      <c r="H43" s="63" t="s">
        <v>77</v>
      </c>
      <c r="I43" s="81">
        <v>1900</v>
      </c>
      <c r="J43" s="81">
        <v>100</v>
      </c>
    </row>
    <row r="44" spans="2:10" ht="12.75">
      <c r="B44" s="94" t="s">
        <v>100</v>
      </c>
      <c r="C44" s="122" t="s">
        <v>125</v>
      </c>
      <c r="D44" s="75" t="s">
        <v>62</v>
      </c>
      <c r="E44" s="126">
        <v>225</v>
      </c>
      <c r="F44" s="109">
        <v>3</v>
      </c>
      <c r="G44" s="64" t="s">
        <v>72</v>
      </c>
      <c r="H44" s="66" t="s">
        <v>77</v>
      </c>
      <c r="I44" s="117">
        <v>2600</v>
      </c>
      <c r="J44" s="64">
        <v>100</v>
      </c>
    </row>
    <row r="45" spans="2:10" ht="13.5" thickBot="1">
      <c r="B45" s="96" t="s">
        <v>100</v>
      </c>
      <c r="C45" s="123" t="s">
        <v>126</v>
      </c>
      <c r="D45" s="128" t="s">
        <v>62</v>
      </c>
      <c r="E45" s="127">
        <v>225</v>
      </c>
      <c r="F45" s="108">
        <v>3</v>
      </c>
      <c r="G45" s="87" t="s">
        <v>72</v>
      </c>
      <c r="H45" s="87" t="s">
        <v>77</v>
      </c>
      <c r="I45" s="90">
        <v>2600</v>
      </c>
      <c r="J45" s="87">
        <v>100</v>
      </c>
    </row>
    <row r="46" spans="2:10" ht="12.75">
      <c r="B46" s="92" t="s">
        <v>104</v>
      </c>
      <c r="C46" s="121" t="s">
        <v>127</v>
      </c>
      <c r="D46" s="74" t="s">
        <v>62</v>
      </c>
      <c r="E46" s="125">
        <v>300</v>
      </c>
      <c r="F46" s="110">
        <v>3</v>
      </c>
      <c r="G46" s="81" t="s">
        <v>73</v>
      </c>
      <c r="H46" s="81" t="s">
        <v>77</v>
      </c>
      <c r="I46" s="81">
        <v>3800</v>
      </c>
      <c r="J46" s="81">
        <v>100</v>
      </c>
    </row>
    <row r="47" spans="2:10" ht="12.75">
      <c r="B47" s="94" t="s">
        <v>104</v>
      </c>
      <c r="C47" s="122" t="s">
        <v>128</v>
      </c>
      <c r="D47" s="75" t="s">
        <v>62</v>
      </c>
      <c r="E47" s="126">
        <v>350</v>
      </c>
      <c r="F47" s="109">
        <v>3</v>
      </c>
      <c r="G47" s="66" t="s">
        <v>74</v>
      </c>
      <c r="H47" s="66" t="s">
        <v>77</v>
      </c>
      <c r="I47" s="89">
        <v>4000</v>
      </c>
      <c r="J47" s="66">
        <v>100</v>
      </c>
    </row>
    <row r="48" spans="2:10" ht="13.5" thickBot="1">
      <c r="B48" s="96" t="s">
        <v>104</v>
      </c>
      <c r="C48" s="123" t="s">
        <v>129</v>
      </c>
      <c r="D48" s="73" t="s">
        <v>62</v>
      </c>
      <c r="E48" s="127">
        <v>400</v>
      </c>
      <c r="F48" s="108">
        <v>3</v>
      </c>
      <c r="G48" s="116" t="s">
        <v>136</v>
      </c>
      <c r="H48" s="115" t="s">
        <v>77</v>
      </c>
      <c r="I48" s="116">
        <v>5200</v>
      </c>
      <c r="J48" s="115">
        <v>100</v>
      </c>
    </row>
    <row r="49" spans="2:10" ht="12.75">
      <c r="B49" s="101" t="s">
        <v>108</v>
      </c>
      <c r="C49" s="121" t="s">
        <v>130</v>
      </c>
      <c r="D49" s="129" t="s">
        <v>62</v>
      </c>
      <c r="E49" s="125">
        <v>450</v>
      </c>
      <c r="F49" s="110">
        <v>3</v>
      </c>
      <c r="G49" s="63" t="s">
        <v>75</v>
      </c>
      <c r="H49" s="63" t="s">
        <v>78</v>
      </c>
      <c r="I49" s="118">
        <v>6000</v>
      </c>
      <c r="J49" s="63">
        <v>100</v>
      </c>
    </row>
    <row r="50" spans="2:10" ht="13.5" thickBot="1">
      <c r="B50" s="100" t="s">
        <v>108</v>
      </c>
      <c r="C50" s="124" t="s">
        <v>131</v>
      </c>
      <c r="D50" s="130" t="s">
        <v>62</v>
      </c>
      <c r="E50" s="127">
        <v>600</v>
      </c>
      <c r="F50" s="108">
        <v>3</v>
      </c>
      <c r="G50" s="90" t="s">
        <v>135</v>
      </c>
      <c r="H50" s="87" t="s">
        <v>78</v>
      </c>
      <c r="I50" s="90">
        <v>7900</v>
      </c>
      <c r="J50" s="87">
        <v>100</v>
      </c>
    </row>
    <row r="51" spans="2:10" ht="12.75">
      <c r="B51" s="133"/>
      <c r="C51" s="136"/>
      <c r="D51" s="137"/>
      <c r="E51" s="133"/>
      <c r="F51" s="133"/>
      <c r="G51" s="135"/>
      <c r="H51" s="36"/>
      <c r="I51" s="135"/>
      <c r="J51" s="36"/>
    </row>
    <row r="52" spans="2:10" ht="12.75">
      <c r="B52" s="139"/>
      <c r="C52" s="136"/>
      <c r="D52" s="137"/>
      <c r="E52" s="133"/>
      <c r="F52" s="133"/>
      <c r="G52" s="135"/>
      <c r="H52" s="36"/>
      <c r="I52" s="135"/>
      <c r="J52" s="36"/>
    </row>
    <row r="53" spans="2:10" ht="12.75">
      <c r="B53" s="133"/>
      <c r="C53" s="136"/>
      <c r="D53" s="137"/>
      <c r="E53" s="133"/>
      <c r="F53" s="133"/>
      <c r="G53" s="135"/>
      <c r="H53" s="36"/>
      <c r="I53" s="135"/>
      <c r="J53" s="36"/>
    </row>
    <row r="54" spans="2:3" ht="13.5" thickBot="1">
      <c r="B54" s="140" t="s">
        <v>137</v>
      </c>
      <c r="C54" s="72"/>
    </row>
    <row r="55" spans="2:10" ht="12.75">
      <c r="B55" s="65" t="s">
        <v>56</v>
      </c>
      <c r="C55" s="63" t="s">
        <v>6</v>
      </c>
      <c r="D55" s="63" t="s">
        <v>57</v>
      </c>
      <c r="E55" s="112" t="s">
        <v>134</v>
      </c>
      <c r="F55" s="104" t="s">
        <v>133</v>
      </c>
      <c r="G55" s="6" t="s">
        <v>36</v>
      </c>
      <c r="H55" s="6" t="s">
        <v>76</v>
      </c>
      <c r="I55" s="91" t="s">
        <v>82</v>
      </c>
      <c r="J55" s="6" t="s">
        <v>83</v>
      </c>
    </row>
    <row r="56" spans="2:10" ht="13.5" thickBot="1">
      <c r="B56" s="65"/>
      <c r="C56" s="64"/>
      <c r="D56" s="64"/>
      <c r="E56" s="64" t="s">
        <v>85</v>
      </c>
      <c r="F56" s="141"/>
      <c r="G56" s="86"/>
      <c r="H56" s="86"/>
      <c r="I56" s="85" t="s">
        <v>85</v>
      </c>
      <c r="J56" s="85" t="s">
        <v>84</v>
      </c>
    </row>
    <row r="57" spans="2:10" ht="12.75">
      <c r="B57" s="142" t="s">
        <v>138</v>
      </c>
      <c r="C57" s="164" t="s">
        <v>148</v>
      </c>
      <c r="D57" s="76" t="s">
        <v>139</v>
      </c>
      <c r="E57" s="68">
        <v>15</v>
      </c>
      <c r="F57" s="143">
        <v>3</v>
      </c>
      <c r="G57" s="81" t="s">
        <v>63</v>
      </c>
      <c r="H57" s="81" t="s">
        <v>81</v>
      </c>
      <c r="I57" s="88">
        <v>100</v>
      </c>
      <c r="J57" s="81">
        <v>100</v>
      </c>
    </row>
    <row r="58" spans="2:10" ht="12.75">
      <c r="B58" s="144" t="s">
        <v>138</v>
      </c>
      <c r="C58" s="166" t="s">
        <v>149</v>
      </c>
      <c r="D58" s="77" t="s">
        <v>139</v>
      </c>
      <c r="E58" s="67">
        <v>15</v>
      </c>
      <c r="F58" s="145">
        <v>3</v>
      </c>
      <c r="G58" s="66" t="s">
        <v>63</v>
      </c>
      <c r="H58" s="66" t="s">
        <v>81</v>
      </c>
      <c r="I58" s="89">
        <v>100</v>
      </c>
      <c r="J58" s="66">
        <v>100</v>
      </c>
    </row>
    <row r="59" spans="2:10" ht="12.75">
      <c r="B59" s="144" t="s">
        <v>138</v>
      </c>
      <c r="C59" s="165" t="s">
        <v>150</v>
      </c>
      <c r="D59" s="77" t="s">
        <v>139</v>
      </c>
      <c r="E59" s="67">
        <v>15</v>
      </c>
      <c r="F59" s="145">
        <v>3</v>
      </c>
      <c r="G59" s="66" t="s">
        <v>63</v>
      </c>
      <c r="H59" s="66" t="s">
        <v>81</v>
      </c>
      <c r="I59" s="89">
        <v>100</v>
      </c>
      <c r="J59" s="66">
        <v>100</v>
      </c>
    </row>
    <row r="60" spans="2:10" ht="12.75">
      <c r="B60" s="144" t="s">
        <v>138</v>
      </c>
      <c r="C60" s="165" t="s">
        <v>151</v>
      </c>
      <c r="D60" s="77" t="s">
        <v>139</v>
      </c>
      <c r="E60" s="67">
        <v>20</v>
      </c>
      <c r="F60" s="145">
        <v>3</v>
      </c>
      <c r="G60" s="66" t="s">
        <v>64</v>
      </c>
      <c r="H60" s="66" t="s">
        <v>81</v>
      </c>
      <c r="I60" s="89">
        <v>140</v>
      </c>
      <c r="J60" s="66">
        <v>100</v>
      </c>
    </row>
    <row r="61" spans="2:10" ht="13.5" thickBot="1">
      <c r="B61" s="146" t="s">
        <v>138</v>
      </c>
      <c r="C61" s="167" t="s">
        <v>152</v>
      </c>
      <c r="D61" s="79" t="s">
        <v>139</v>
      </c>
      <c r="E61" s="131">
        <v>25</v>
      </c>
      <c r="F61" s="147">
        <v>3</v>
      </c>
      <c r="G61" s="114" t="s">
        <v>65</v>
      </c>
      <c r="H61" s="114" t="s">
        <v>81</v>
      </c>
      <c r="I61" s="119">
        <v>200</v>
      </c>
      <c r="J61" s="114">
        <v>100</v>
      </c>
    </row>
    <row r="62" spans="2:10" ht="12.75">
      <c r="B62" s="142" t="s">
        <v>140</v>
      </c>
      <c r="C62" s="163" t="s">
        <v>153</v>
      </c>
      <c r="D62" s="76" t="s">
        <v>139</v>
      </c>
      <c r="E62" s="68">
        <v>30</v>
      </c>
      <c r="F62" s="125">
        <v>3</v>
      </c>
      <c r="G62" s="81" t="s">
        <v>66</v>
      </c>
      <c r="H62" s="88" t="s">
        <v>80</v>
      </c>
      <c r="I62" s="88">
        <v>200</v>
      </c>
      <c r="J62" s="81">
        <v>100</v>
      </c>
    </row>
    <row r="63" spans="2:10" ht="12.75">
      <c r="B63" s="148" t="s">
        <v>140</v>
      </c>
      <c r="C63" s="165" t="s">
        <v>154</v>
      </c>
      <c r="D63" s="77" t="s">
        <v>139</v>
      </c>
      <c r="E63" s="69">
        <v>40</v>
      </c>
      <c r="F63" s="149">
        <v>3</v>
      </c>
      <c r="G63" s="116" t="s">
        <v>67</v>
      </c>
      <c r="H63" s="116" t="s">
        <v>80</v>
      </c>
      <c r="I63" s="116">
        <v>350</v>
      </c>
      <c r="J63" s="116">
        <v>100</v>
      </c>
    </row>
    <row r="64" spans="2:10" ht="12.75">
      <c r="B64" s="144" t="s">
        <v>140</v>
      </c>
      <c r="C64" s="165" t="s">
        <v>155</v>
      </c>
      <c r="D64" s="75" t="s">
        <v>139</v>
      </c>
      <c r="E64" s="67">
        <v>50</v>
      </c>
      <c r="F64" s="145">
        <v>3</v>
      </c>
      <c r="G64" s="89" t="s">
        <v>68</v>
      </c>
      <c r="H64" s="89" t="s">
        <v>80</v>
      </c>
      <c r="I64" s="89">
        <v>350</v>
      </c>
      <c r="J64" s="89">
        <v>100</v>
      </c>
    </row>
    <row r="65" spans="2:10" ht="13.5" thickBot="1">
      <c r="B65" s="150" t="s">
        <v>140</v>
      </c>
      <c r="C65" s="167" t="s">
        <v>156</v>
      </c>
      <c r="D65" s="130" t="s">
        <v>139</v>
      </c>
      <c r="E65" s="70">
        <v>60</v>
      </c>
      <c r="F65" s="151">
        <v>3</v>
      </c>
      <c r="G65" s="87" t="s">
        <v>142</v>
      </c>
      <c r="H65" s="87" t="s">
        <v>80</v>
      </c>
      <c r="I65" s="87">
        <v>400</v>
      </c>
      <c r="J65" s="87">
        <v>100</v>
      </c>
    </row>
    <row r="66" spans="2:10" ht="12.75">
      <c r="B66" s="142" t="s">
        <v>100</v>
      </c>
      <c r="C66" s="163" t="s">
        <v>157</v>
      </c>
      <c r="D66" s="76" t="s">
        <v>139</v>
      </c>
      <c r="E66" s="68">
        <v>80</v>
      </c>
      <c r="F66" s="143">
        <v>3</v>
      </c>
      <c r="G66" s="81" t="s">
        <v>69</v>
      </c>
      <c r="H66" s="81" t="s">
        <v>79</v>
      </c>
      <c r="I66" s="88">
        <v>720</v>
      </c>
      <c r="J66" s="81">
        <v>100</v>
      </c>
    </row>
    <row r="67" spans="2:10" ht="12.75">
      <c r="B67" s="144" t="s">
        <v>100</v>
      </c>
      <c r="C67" s="166" t="s">
        <v>158</v>
      </c>
      <c r="D67" s="78" t="s">
        <v>139</v>
      </c>
      <c r="E67" s="67">
        <v>80</v>
      </c>
      <c r="F67" s="145">
        <v>3</v>
      </c>
      <c r="G67" s="66" t="s">
        <v>69</v>
      </c>
      <c r="H67" s="66" t="s">
        <v>79</v>
      </c>
      <c r="I67" s="89">
        <v>720</v>
      </c>
      <c r="J67" s="66">
        <v>100</v>
      </c>
    </row>
    <row r="68" spans="2:10" ht="13.5" thickBot="1">
      <c r="B68" s="152" t="s">
        <v>100</v>
      </c>
      <c r="C68" s="168" t="s">
        <v>159</v>
      </c>
      <c r="D68" s="128" t="s">
        <v>139</v>
      </c>
      <c r="E68" s="70">
        <v>100</v>
      </c>
      <c r="F68" s="151">
        <v>3</v>
      </c>
      <c r="G68" s="64" t="s">
        <v>70</v>
      </c>
      <c r="H68" s="64" t="s">
        <v>79</v>
      </c>
      <c r="I68" s="117">
        <v>1100</v>
      </c>
      <c r="J68" s="64">
        <v>100</v>
      </c>
    </row>
    <row r="69" spans="2:10" ht="12.75">
      <c r="B69" s="142" t="s">
        <v>104</v>
      </c>
      <c r="C69" s="166" t="s">
        <v>160</v>
      </c>
      <c r="D69" s="129" t="s">
        <v>139</v>
      </c>
      <c r="E69" s="68">
        <v>125</v>
      </c>
      <c r="F69" s="125">
        <v>3</v>
      </c>
      <c r="G69" s="81" t="s">
        <v>143</v>
      </c>
      <c r="H69" s="63" t="s">
        <v>77</v>
      </c>
      <c r="I69" s="81">
        <v>1900</v>
      </c>
      <c r="J69" s="81">
        <v>100</v>
      </c>
    </row>
    <row r="70" spans="2:10" ht="12.75">
      <c r="B70" s="154" t="s">
        <v>104</v>
      </c>
      <c r="C70" s="166" t="s">
        <v>161</v>
      </c>
      <c r="D70" s="75" t="s">
        <v>139</v>
      </c>
      <c r="E70" s="67">
        <v>175</v>
      </c>
      <c r="F70" s="126">
        <v>3</v>
      </c>
      <c r="G70" s="64" t="s">
        <v>71</v>
      </c>
      <c r="H70" s="66" t="s">
        <v>77</v>
      </c>
      <c r="I70" s="117">
        <v>2600</v>
      </c>
      <c r="J70" s="64">
        <v>100</v>
      </c>
    </row>
    <row r="71" spans="2:10" ht="13.5" thickBot="1">
      <c r="B71" s="155" t="s">
        <v>104</v>
      </c>
      <c r="C71" s="169" t="s">
        <v>162</v>
      </c>
      <c r="D71" s="128" t="s">
        <v>139</v>
      </c>
      <c r="E71" s="70">
        <v>225</v>
      </c>
      <c r="F71" s="127">
        <v>3</v>
      </c>
      <c r="G71" s="87" t="s">
        <v>72</v>
      </c>
      <c r="H71" s="87" t="s">
        <v>77</v>
      </c>
      <c r="I71" s="90">
        <v>2600</v>
      </c>
      <c r="J71" s="87">
        <v>100</v>
      </c>
    </row>
    <row r="72" spans="2:10" ht="12.75">
      <c r="B72" s="153" t="s">
        <v>108</v>
      </c>
      <c r="C72" s="163" t="s">
        <v>163</v>
      </c>
      <c r="D72" s="74" t="s">
        <v>139</v>
      </c>
      <c r="E72" s="68">
        <v>300</v>
      </c>
      <c r="F72" s="125">
        <v>3</v>
      </c>
      <c r="G72" s="81" t="s">
        <v>73</v>
      </c>
      <c r="H72" s="81" t="s">
        <v>77</v>
      </c>
      <c r="I72" s="81">
        <v>3800</v>
      </c>
      <c r="J72" s="81">
        <v>100</v>
      </c>
    </row>
    <row r="73" spans="2:10" ht="12.75">
      <c r="B73" s="154" t="s">
        <v>108</v>
      </c>
      <c r="C73" s="166" t="s">
        <v>164</v>
      </c>
      <c r="D73" s="75" t="s">
        <v>139</v>
      </c>
      <c r="E73" s="67">
        <v>300</v>
      </c>
      <c r="F73" s="126">
        <v>3</v>
      </c>
      <c r="G73" s="66" t="s">
        <v>73</v>
      </c>
      <c r="H73" s="66" t="s">
        <v>77</v>
      </c>
      <c r="I73" s="89">
        <v>4000</v>
      </c>
      <c r="J73" s="66">
        <v>100</v>
      </c>
    </row>
    <row r="74" spans="2:10" ht="13.5" thickBot="1">
      <c r="B74" s="155" t="s">
        <v>108</v>
      </c>
      <c r="C74" s="168" t="s">
        <v>165</v>
      </c>
      <c r="D74" s="73" t="s">
        <v>139</v>
      </c>
      <c r="E74" s="70">
        <v>350</v>
      </c>
      <c r="F74" s="127">
        <v>3</v>
      </c>
      <c r="G74" s="116" t="s">
        <v>74</v>
      </c>
      <c r="H74" s="115" t="s">
        <v>77</v>
      </c>
      <c r="I74" s="116">
        <v>5200</v>
      </c>
      <c r="J74" s="115">
        <v>100</v>
      </c>
    </row>
    <row r="75" spans="2:10" ht="12.75">
      <c r="B75" s="160" t="s">
        <v>141</v>
      </c>
      <c r="C75" s="163" t="s">
        <v>166</v>
      </c>
      <c r="D75" s="129" t="s">
        <v>139</v>
      </c>
      <c r="E75" s="68">
        <v>450</v>
      </c>
      <c r="F75" s="125">
        <v>3</v>
      </c>
      <c r="G75" s="63" t="s">
        <v>75</v>
      </c>
      <c r="H75" s="63" t="s">
        <v>78</v>
      </c>
      <c r="I75" s="118">
        <v>6000</v>
      </c>
      <c r="J75" s="63">
        <v>100</v>
      </c>
    </row>
    <row r="76" spans="2:10" ht="12.75">
      <c r="B76" s="154" t="s">
        <v>141</v>
      </c>
      <c r="C76" s="166" t="s">
        <v>167</v>
      </c>
      <c r="D76" s="73" t="s">
        <v>139</v>
      </c>
      <c r="E76" s="131">
        <v>500</v>
      </c>
      <c r="F76" s="157">
        <v>3</v>
      </c>
      <c r="G76" s="119" t="s">
        <v>144</v>
      </c>
      <c r="H76" s="114" t="s">
        <v>78</v>
      </c>
      <c r="I76" s="119">
        <v>6800</v>
      </c>
      <c r="J76" s="114">
        <v>100</v>
      </c>
    </row>
    <row r="77" spans="2:10" ht="12.75">
      <c r="B77" s="156" t="s">
        <v>141</v>
      </c>
      <c r="C77" s="166" t="s">
        <v>168</v>
      </c>
      <c r="D77" s="75" t="s">
        <v>139</v>
      </c>
      <c r="E77" s="67">
        <v>600</v>
      </c>
      <c r="F77" s="158">
        <v>3</v>
      </c>
      <c r="G77" s="89" t="s">
        <v>135</v>
      </c>
      <c r="H77" s="66" t="s">
        <v>78</v>
      </c>
      <c r="I77" s="89">
        <v>7900</v>
      </c>
      <c r="J77" s="66">
        <v>100</v>
      </c>
    </row>
    <row r="78" spans="2:10" ht="13.5" thickBot="1">
      <c r="B78" s="146" t="s">
        <v>141</v>
      </c>
      <c r="C78" s="168" t="s">
        <v>169</v>
      </c>
      <c r="D78" s="130" t="s">
        <v>139</v>
      </c>
      <c r="E78" s="70">
        <v>600</v>
      </c>
      <c r="F78" s="159">
        <v>3</v>
      </c>
      <c r="G78" s="90" t="s">
        <v>135</v>
      </c>
      <c r="H78" s="87" t="s">
        <v>78</v>
      </c>
      <c r="I78" s="90">
        <v>7900</v>
      </c>
      <c r="J78" s="87">
        <v>100</v>
      </c>
    </row>
    <row r="79" spans="2:10" ht="12.75">
      <c r="B79" s="133"/>
      <c r="C79" s="136"/>
      <c r="D79" s="137"/>
      <c r="E79" s="133"/>
      <c r="F79" s="133"/>
      <c r="G79" s="135"/>
      <c r="H79" s="36"/>
      <c r="I79" s="135"/>
      <c r="J79" s="36"/>
    </row>
    <row r="80" spans="2:10" ht="12.75">
      <c r="B80" s="133"/>
      <c r="C80" s="136"/>
      <c r="D80" s="137"/>
      <c r="E80" s="133"/>
      <c r="F80" s="133"/>
      <c r="G80" s="135"/>
      <c r="H80" s="36"/>
      <c r="I80" s="135"/>
      <c r="J80" s="36"/>
    </row>
    <row r="81" ht="12.75">
      <c r="G81" s="103" t="s">
        <v>132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luostma</dc:creator>
  <cp:keywords/>
  <dc:description/>
  <cp:lastModifiedBy>Räty Teija</cp:lastModifiedBy>
  <dcterms:created xsi:type="dcterms:W3CDTF">2011-12-22T11:55:05Z</dcterms:created>
  <dcterms:modified xsi:type="dcterms:W3CDTF">2014-06-18T07:14:24Z</dcterms:modified>
  <cp:category/>
  <cp:version/>
  <cp:contentType/>
  <cp:contentStatus/>
</cp:coreProperties>
</file>